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LL-FS\RedirectedFolders\Kaarel\My Documents\2024 TT\Retseptid 2024\AC 16 surf 431A\"/>
    </mc:Choice>
  </mc:AlternateContent>
  <xr:revisionPtr revIDLastSave="0" documentId="8_{38B465C0-EB68-4BAA-AA69-A8486AC12D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5" i="34" l="1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F26" i="34"/>
  <c r="C26" i="34"/>
  <c r="A26" i="34"/>
  <c r="G14" i="34"/>
  <c r="K14" i="34" s="1"/>
  <c r="O14" i="34" s="1"/>
  <c r="F35" i="34"/>
</calcChain>
</file>

<file path=xl/sharedStrings.xml><?xml version="1.0" encoding="utf-8"?>
<sst xmlns="http://schemas.openxmlformats.org/spreadsheetml/2006/main" count="232" uniqueCount="182">
  <si>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</si>
  <si>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</si>
  <si>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</si>
  <si>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</si>
  <si>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</si>
  <si>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</si>
  <si>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</si>
  <si>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</si>
  <si>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</si>
  <si>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</si>
  <si>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</si>
  <si>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Sideaine</t>
  </si>
  <si>
    <t>70/100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</si>
  <si>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</si>
  <si>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</si>
  <si>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</si>
  <si>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</si>
  <si>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</si>
  <si>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</si>
  <si>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</si>
  <si>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</si>
  <si>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</si>
  <si>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</si>
  <si>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</si>
  <si>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</si>
  <si>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</si>
  <si>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</si>
  <si>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 xml:space="preserve">AC 16 surf 70/100 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</si>
  <si>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</si>
  <si>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</si>
  <si>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</si>
  <si>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</si>
  <si>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</si>
  <si>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</si>
  <si>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</si>
  <si>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</si>
  <si>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</si>
  <si>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</si>
  <si>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</si>
  <si>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</si>
  <si>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</si>
  <si>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</si>
  <si>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</si>
  <si>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</si>
  <si>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</si>
  <si>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</si>
  <si>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</si>
  <si>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</si>
  <si>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</si>
  <si>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</si>
  <si>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</si>
  <si>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</si>
  <si>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</si>
  <si>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</si>
  <si>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Tootja:</t>
  </si>
  <si>
    <t>Seguretsept nr:</t>
  </si>
  <si>
    <t>Nake, rullpudel 24h</t>
  </si>
  <si>
    <t>Looduslik asfalt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</si>
  <si>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</si>
  <si>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</si>
  <si>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</si>
  <si>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</si>
  <si>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</si>
  <si>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</si>
  <si>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</si>
  <si>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</si>
  <si>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filler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</si>
  <si>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</si>
  <si>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</si>
  <si>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</si>
  <si>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</si>
  <si>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</si>
  <si>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</si>
  <si>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</si>
  <si>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</si>
  <si>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</si>
  <si>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</si>
  <si>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</si>
  <si>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</si>
  <si>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</si>
  <si>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</si>
  <si>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</si>
  <si>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</si>
  <si>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</si>
  <si>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</si>
  <si>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</si>
  <si>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</si>
  <si>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</si>
  <si>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</si>
  <si>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</si>
  <si>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</si>
  <si>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t>NPD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</si>
  <si>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</si>
  <si>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</si>
  <si>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</si>
  <si>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</si>
  <si>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</si>
  <si>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</si>
  <si>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</si>
  <si>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</si>
  <si>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</si>
  <si>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</si>
  <si>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</si>
  <si>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1,5-5,0</t>
  </si>
  <si>
    <t>Katsel määratav lahustuv sideaine sisaldus</t>
  </si>
  <si>
    <t>NR</t>
  </si>
  <si>
    <t>ITS</t>
  </si>
  <si>
    <t>EVS-EN 12697-23</t>
  </si>
  <si>
    <t>Täidab retsepti koostaja deklaratsiooni või nõude alusel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</si>
  <si>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</si>
  <si>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</si>
  <si>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</si>
  <si>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</si>
  <si>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</si>
  <si>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</si>
  <si>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t>≥ 90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</si>
  <si>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</si>
  <si>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</si>
  <si>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</si>
  <si>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</si>
  <si>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</si>
  <si>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</si>
  <si>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</si>
  <si>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</si>
  <si>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</si>
  <si>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</si>
  <si>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</si>
  <si>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</si>
  <si>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</si>
  <si>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</si>
  <si>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</si>
  <si>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</si>
  <si>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</si>
  <si>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</si>
  <si>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</si>
  <si>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</si>
  <si>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</si>
  <si>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</si>
  <si>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</si>
  <si>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</si>
  <si>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</si>
  <si>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</si>
  <si>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</si>
  <si>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</si>
  <si>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</si>
  <si>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</si>
  <si>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</si>
  <si>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</si>
  <si>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</si>
  <si>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</si>
  <si>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TREF Nord AS</t>
  </si>
  <si>
    <t>Amomatic SM240</t>
  </si>
  <si>
    <t>431A</t>
  </si>
  <si>
    <t>0/5</t>
  </si>
  <si>
    <t>DCHA-0/5-AN14-EN1304</t>
  </si>
  <si>
    <t>4/10</t>
  </si>
  <si>
    <t>DCHA-4/10-AN14-EN130</t>
  </si>
  <si>
    <t>6/12</t>
  </si>
  <si>
    <t>DCHA-6/12-AN14-EN130</t>
  </si>
  <si>
    <t>DCHA-11/16-AN14-EN13</t>
  </si>
  <si>
    <t>L 0/4</t>
  </si>
  <si>
    <t>Nr. 10</t>
  </si>
  <si>
    <t>≤ 9</t>
  </si>
  <si>
    <t>≤ 0,1</t>
  </si>
  <si>
    <t>≤ 36</t>
  </si>
  <si>
    <t>11/16</t>
  </si>
  <si>
    <t>KMG OÜ</t>
  </si>
  <si>
    <t>nr. 3-5/5</t>
  </si>
  <si>
    <t>≥ 60%</t>
  </si>
  <si>
    <r>
      <t>Halsvik</t>
    </r>
    <r>
      <rPr>
        <sz val="10"/>
        <rFont val="Calibri"/>
        <family val="2"/>
      </rPr>
      <t>¹</t>
    </r>
  </si>
  <si>
    <r>
      <t>Tammemäe IV</t>
    </r>
    <r>
      <rPr>
        <sz val="10"/>
        <rFont val="Calibri"/>
        <family val="2"/>
      </rPr>
      <t>²</t>
    </r>
  </si>
  <si>
    <t>Märkused:</t>
  </si>
  <si>
    <r>
      <t>Tammemäe IV</t>
    </r>
    <r>
      <rPr>
        <sz val="11"/>
        <color theme="1"/>
        <rFont val="Calibri"/>
        <family val="2"/>
      </rPr>
      <t>²- liiv</t>
    </r>
  </si>
  <si>
    <r>
      <t xml:space="preserve">Halsvik </t>
    </r>
    <r>
      <rPr>
        <sz val="11"/>
        <color theme="1"/>
        <rFont val="Calibri"/>
        <family val="2"/>
      </rPr>
      <t>¹- gneiss/ graniit</t>
    </r>
  </si>
  <si>
    <t>25*</t>
  </si>
  <si>
    <t>14**</t>
  </si>
  <si>
    <t>*- fraktsioonil 10/14</t>
  </si>
  <si>
    <t>**- fraktsioonil 11/16</t>
  </si>
  <si>
    <t>Orlen Lietuva</t>
  </si>
  <si>
    <t>03-70/100-CPR-2022</t>
  </si>
  <si>
    <t>Wetfix BE</t>
  </si>
  <si>
    <t>Kaarel Soolo 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</si>
</sst>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8" borderId="0" xfId="0" applyFont="1" applyFill="1"/>
    <xf numFmtId="0" fontId="2" fillId="8" borderId="0" xfId="0" applyFont="1" applyFill="1"/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1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27" xfId="0" applyNumberFormat="1" applyFont="1" applyBorder="1" applyAlignment="1">
      <alignment horizontal="center" vertical="center"/>
    </xf>
    <xf numFmtId="164" fontId="11" fillId="5" borderId="27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6" borderId="29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>
      <alignment horizontal="center" vertical="center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1" fillId="8" borderId="0" xfId="0" applyFont="1" applyFill="1" applyAlignment="1">
      <alignment vertical="center"/>
    </xf>
    <xf numFmtId="0" fontId="6" fillId="8" borderId="0" xfId="0" applyFont="1" applyFill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35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7" fillId="8" borderId="0" xfId="0" applyNumberFormat="1" applyFont="1" applyFill="1" applyAlignment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49" fontId="6" fillId="5" borderId="18" xfId="0" applyNumberFormat="1" applyFont="1" applyFill="1" applyBorder="1" applyAlignment="1" applyProtection="1">
      <alignment horizontal="center" vertical="center"/>
      <protection locked="0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0" fontId="22" fillId="8" borderId="9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4" fillId="8" borderId="6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9.5</c:v>
                </c:pt>
                <c:pt idx="1">
                  <c:v>18</c:v>
                </c:pt>
                <c:pt idx="2">
                  <c:v>34</c:v>
                </c:pt>
                <c:pt idx="3">
                  <c:v>67</c:v>
                </c:pt>
                <c:pt idx="4">
                  <c:v>87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9.5</c:v>
                </c:pt>
                <c:pt idx="1">
                  <c:v>18</c:v>
                </c:pt>
                <c:pt idx="2">
                  <c:v>34</c:v>
                </c:pt>
                <c:pt idx="3">
                  <c:v>67</c:v>
                </c:pt>
                <c:pt idx="4">
                  <c:v>87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t-EE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38100</xdr:rowOff>
    </xdr:from>
    <xdr:to>
      <xdr:col>14</xdr:col>
      <xdr:colOff>389175</xdr:colOff>
      <xdr:row>51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50</xdr:row>
      <xdr:rowOff>9525</xdr:rowOff>
    </xdr:from>
    <xdr:to>
      <xdr:col>13</xdr:col>
      <xdr:colOff>152400</xdr:colOff>
      <xdr:row>51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2875" y="9587865"/>
          <a:ext cx="5655945" cy="266700"/>
          <a:chOff x="142875" y="9515475"/>
          <a:chExt cx="54578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</xdr:grpSp>
    <xdr:clientData/>
  </xdr:twoCellAnchor>
  <xdr:twoCellAnchor>
    <xdr:from>
      <xdr:col>12</xdr:col>
      <xdr:colOff>78330</xdr:colOff>
      <xdr:row>36</xdr:row>
      <xdr:rowOff>56735</xdr:rowOff>
    </xdr:from>
    <xdr:to>
      <xdr:col>12</xdr:col>
      <xdr:colOff>78330</xdr:colOff>
      <xdr:row>50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36</xdr:row>
      <xdr:rowOff>55316</xdr:rowOff>
    </xdr:from>
    <xdr:to>
      <xdr:col>13</xdr:col>
      <xdr:colOff>76332</xdr:colOff>
      <xdr:row>50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50</xdr:row>
      <xdr:rowOff>123825</xdr:rowOff>
    </xdr:from>
    <xdr:to>
      <xdr:col>13</xdr:col>
      <xdr:colOff>352425</xdr:colOff>
      <xdr:row>52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4996815" y="9702165"/>
          <a:ext cx="1002030" cy="266700"/>
          <a:chOff x="4829175" y="9639300"/>
          <a:chExt cx="971550" cy="266700"/>
        </a:xfrm>
      </xdr:grpSpPr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48291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12,5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60"/>
  <sheetViews>
    <sheetView tabSelected="1" zoomScaleNormal="100" workbookViewId="0">
      <selection activeCell="A3" sqref="A3:O3"/>
    </sheetView>
  </sheetViews>
  <sheetFormatPr defaultColWidth="9.109375" defaultRowHeight="15" customHeight="1" x14ac:dyDescent="0.3"/>
  <cols>
    <col min="1" max="15" width="6.33203125" style="5" customWidth="1"/>
    <col min="16" max="16" width="9.109375" style="5"/>
    <col min="17" max="17" width="25.6640625" style="5" customWidth="1"/>
    <col min="18" max="18" width="70.6640625" style="5" customWidth="1"/>
    <col min="19" max="19" width="29.6640625" style="5" customWidth="1"/>
    <col min="20" max="16384" width="9.109375" style="5"/>
  </cols>
  <sheetData>
    <row r="1" spans="1:19" ht="18" x14ac:dyDescent="0.35">
      <c r="A1" s="1" t="s">
        <v>54</v>
      </c>
      <c r="B1" s="1"/>
      <c r="C1" s="1" t="s">
        <v>150</v>
      </c>
      <c r="D1" s="2"/>
      <c r="E1" s="2"/>
      <c r="F1" s="190" t="s">
        <v>27</v>
      </c>
      <c r="G1" s="190"/>
      <c r="H1" s="190"/>
      <c r="I1" s="190"/>
      <c r="J1" s="190"/>
      <c r="K1" s="190"/>
      <c r="L1" s="3"/>
      <c r="M1" s="3"/>
      <c r="N1" s="3"/>
      <c r="O1" s="4" t="s">
        <v>68</v>
      </c>
      <c r="Q1" s="191" t="s">
        <v>114</v>
      </c>
      <c r="R1" s="191"/>
      <c r="S1" s="191"/>
    </row>
    <row r="2" spans="1:19" ht="15" customHeight="1" x14ac:dyDescent="0.3">
      <c r="A2" s="1" t="s">
        <v>2</v>
      </c>
      <c r="B2" s="1"/>
      <c r="C2" s="1" t="s">
        <v>151</v>
      </c>
      <c r="D2" s="1"/>
      <c r="E2" s="1"/>
      <c r="F2" s="1" t="s">
        <v>55</v>
      </c>
      <c r="G2" s="1"/>
      <c r="H2" s="1"/>
      <c r="I2" s="1" t="s">
        <v>152</v>
      </c>
      <c r="J2" s="3"/>
      <c r="K2" s="1"/>
      <c r="L2" s="1"/>
      <c r="M2" s="1"/>
      <c r="N2" s="1"/>
      <c r="O2" s="4" t="s">
        <v>148</v>
      </c>
    </row>
    <row r="3" spans="1:19" ht="16.2" thickBot="1" x14ac:dyDescent="0.3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Q3" s="56" t="s">
        <v>70</v>
      </c>
      <c r="R3" s="56"/>
      <c r="S3" s="56"/>
    </row>
    <row r="4" spans="1:19" s="66" customFormat="1" ht="15" customHeight="1" thickBot="1" x14ac:dyDescent="0.35">
      <c r="A4" s="193" t="s">
        <v>92</v>
      </c>
      <c r="B4" s="19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6"/>
      <c r="Q4" s="57" t="s">
        <v>31</v>
      </c>
      <c r="R4" s="57" t="s">
        <v>32</v>
      </c>
      <c r="S4" s="57" t="s">
        <v>33</v>
      </c>
    </row>
    <row r="5" spans="1:19" s="7" customFormat="1" ht="15" customHeight="1" x14ac:dyDescent="0.3">
      <c r="A5" s="197" t="s">
        <v>65</v>
      </c>
      <c r="B5" s="197"/>
      <c r="C5" s="198" t="s">
        <v>4</v>
      </c>
      <c r="D5" s="200" t="s">
        <v>88</v>
      </c>
      <c r="E5" s="200"/>
      <c r="F5" s="200"/>
      <c r="G5" s="162" t="s">
        <v>93</v>
      </c>
      <c r="H5" s="186" t="s">
        <v>5</v>
      </c>
      <c r="I5" s="187" t="s">
        <v>132</v>
      </c>
      <c r="J5" s="186" t="s">
        <v>9</v>
      </c>
      <c r="K5" s="186" t="s">
        <v>7</v>
      </c>
      <c r="L5" s="186" t="s">
        <v>6</v>
      </c>
      <c r="M5" s="187" t="s">
        <v>133</v>
      </c>
      <c r="N5" s="186" t="s">
        <v>8</v>
      </c>
      <c r="O5" s="188" t="s">
        <v>134</v>
      </c>
      <c r="Q5" s="52" t="s">
        <v>65</v>
      </c>
      <c r="R5" s="53" t="s">
        <v>35</v>
      </c>
      <c r="S5" s="53"/>
    </row>
    <row r="6" spans="1:19" s="7" customFormat="1" ht="15" customHeight="1" thickBot="1" x14ac:dyDescent="0.35">
      <c r="A6" s="197"/>
      <c r="B6" s="197"/>
      <c r="C6" s="199"/>
      <c r="D6" s="201"/>
      <c r="E6" s="201"/>
      <c r="F6" s="201"/>
      <c r="G6" s="164"/>
      <c r="H6" s="166"/>
      <c r="I6" s="166"/>
      <c r="J6" s="166"/>
      <c r="K6" s="166"/>
      <c r="L6" s="166"/>
      <c r="M6" s="166"/>
      <c r="N6" s="166"/>
      <c r="O6" s="189"/>
      <c r="Q6" s="52" t="s">
        <v>14</v>
      </c>
      <c r="R6" s="53" t="s">
        <v>34</v>
      </c>
      <c r="S6" s="53" t="s">
        <v>71</v>
      </c>
    </row>
    <row r="7" spans="1:19" s="12" customFormat="1" ht="15" customHeight="1" x14ac:dyDescent="0.3">
      <c r="A7" s="179" t="s">
        <v>169</v>
      </c>
      <c r="B7" s="179"/>
      <c r="C7" s="80" t="s">
        <v>153</v>
      </c>
      <c r="D7" s="121" t="s">
        <v>154</v>
      </c>
      <c r="E7" s="121"/>
      <c r="F7" s="121"/>
      <c r="G7" s="77">
        <v>2.73</v>
      </c>
      <c r="H7" s="9" t="s">
        <v>174</v>
      </c>
      <c r="I7" s="8" t="s">
        <v>175</v>
      </c>
      <c r="J7" s="8" t="s">
        <v>91</v>
      </c>
      <c r="K7" s="8">
        <v>100</v>
      </c>
      <c r="L7" s="8">
        <v>10</v>
      </c>
      <c r="M7" s="8">
        <v>10</v>
      </c>
      <c r="N7" s="8" t="s">
        <v>91</v>
      </c>
      <c r="O7" s="10">
        <v>4</v>
      </c>
      <c r="P7" s="11"/>
      <c r="Q7" s="52" t="s">
        <v>88</v>
      </c>
      <c r="R7" s="53" t="s">
        <v>124</v>
      </c>
      <c r="S7" s="53"/>
    </row>
    <row r="8" spans="1:19" s="12" customFormat="1" ht="15" customHeight="1" x14ac:dyDescent="0.3">
      <c r="A8" s="179" t="s">
        <v>169</v>
      </c>
      <c r="B8" s="179"/>
      <c r="C8" s="79" t="s">
        <v>155</v>
      </c>
      <c r="D8" s="180" t="s">
        <v>156</v>
      </c>
      <c r="E8" s="180"/>
      <c r="F8" s="180"/>
      <c r="G8" s="67">
        <v>2.73</v>
      </c>
      <c r="H8" s="13">
        <v>25</v>
      </c>
      <c r="I8" s="62">
        <v>14</v>
      </c>
      <c r="J8" s="62">
        <v>15</v>
      </c>
      <c r="K8" s="62">
        <v>100</v>
      </c>
      <c r="L8" s="62">
        <v>2</v>
      </c>
      <c r="M8" s="62" t="s">
        <v>91</v>
      </c>
      <c r="N8" s="62" t="s">
        <v>91</v>
      </c>
      <c r="O8" s="75">
        <v>4</v>
      </c>
      <c r="P8" s="11"/>
      <c r="Q8" s="54" t="s">
        <v>36</v>
      </c>
      <c r="R8" s="55" t="s">
        <v>69</v>
      </c>
      <c r="S8" s="53" t="s">
        <v>72</v>
      </c>
    </row>
    <row r="9" spans="1:19" s="12" customFormat="1" ht="15" customHeight="1" x14ac:dyDescent="0.3">
      <c r="A9" s="179" t="s">
        <v>169</v>
      </c>
      <c r="B9" s="179"/>
      <c r="C9" s="79" t="s">
        <v>157</v>
      </c>
      <c r="D9" s="180" t="s">
        <v>158</v>
      </c>
      <c r="E9" s="180"/>
      <c r="F9" s="180"/>
      <c r="G9" s="78">
        <v>2.7</v>
      </c>
      <c r="H9" s="13">
        <v>25</v>
      </c>
      <c r="I9" s="62">
        <v>14</v>
      </c>
      <c r="J9" s="62">
        <v>15</v>
      </c>
      <c r="K9" s="62">
        <v>100</v>
      </c>
      <c r="L9" s="62">
        <v>2</v>
      </c>
      <c r="M9" s="62" t="s">
        <v>91</v>
      </c>
      <c r="N9" s="62" t="s">
        <v>91</v>
      </c>
      <c r="O9" s="75">
        <v>4</v>
      </c>
      <c r="P9" s="11"/>
      <c r="Q9" s="71" t="s">
        <v>5</v>
      </c>
      <c r="R9" s="53" t="s">
        <v>101</v>
      </c>
      <c r="S9" s="53" t="s">
        <v>73</v>
      </c>
    </row>
    <row r="10" spans="1:19" s="12" customFormat="1" ht="15" customHeight="1" x14ac:dyDescent="0.3">
      <c r="A10" s="179" t="s">
        <v>169</v>
      </c>
      <c r="B10" s="179"/>
      <c r="C10" s="79" t="s">
        <v>165</v>
      </c>
      <c r="D10" s="180" t="s">
        <v>159</v>
      </c>
      <c r="E10" s="180"/>
      <c r="F10" s="180"/>
      <c r="G10" s="67">
        <v>2.71</v>
      </c>
      <c r="H10" s="13">
        <v>25</v>
      </c>
      <c r="I10" s="62">
        <v>14</v>
      </c>
      <c r="J10" s="62">
        <v>15</v>
      </c>
      <c r="K10" s="62">
        <v>100</v>
      </c>
      <c r="L10" s="62">
        <v>2</v>
      </c>
      <c r="M10" s="62" t="s">
        <v>91</v>
      </c>
      <c r="N10" s="62" t="s">
        <v>91</v>
      </c>
      <c r="O10" s="75">
        <v>4</v>
      </c>
      <c r="P10" s="11"/>
      <c r="Q10" s="72" t="s">
        <v>137</v>
      </c>
      <c r="R10" s="55" t="s">
        <v>147</v>
      </c>
      <c r="S10" s="53" t="s">
        <v>74</v>
      </c>
    </row>
    <row r="11" spans="1:19" s="12" customFormat="1" ht="15" customHeight="1" x14ac:dyDescent="0.3">
      <c r="A11" s="179" t="s">
        <v>170</v>
      </c>
      <c r="B11" s="179"/>
      <c r="C11" s="79" t="s">
        <v>160</v>
      </c>
      <c r="D11" s="180" t="s">
        <v>161</v>
      </c>
      <c r="E11" s="180"/>
      <c r="F11" s="180"/>
      <c r="G11" s="67">
        <v>2.67</v>
      </c>
      <c r="H11" s="62" t="s">
        <v>91</v>
      </c>
      <c r="I11" s="62" t="s">
        <v>91</v>
      </c>
      <c r="J11" s="62" t="s">
        <v>91</v>
      </c>
      <c r="K11" s="62" t="s">
        <v>91</v>
      </c>
      <c r="L11" s="62">
        <v>3</v>
      </c>
      <c r="M11" s="62" t="s">
        <v>91</v>
      </c>
      <c r="N11" s="62" t="s">
        <v>91</v>
      </c>
      <c r="O11" s="75" t="s">
        <v>91</v>
      </c>
      <c r="P11" s="11"/>
      <c r="Q11" s="71" t="s">
        <v>9</v>
      </c>
      <c r="R11" s="53" t="s">
        <v>41</v>
      </c>
      <c r="S11" s="53" t="s">
        <v>75</v>
      </c>
    </row>
    <row r="12" spans="1:19" s="12" customFormat="1" ht="15" customHeight="1" x14ac:dyDescent="0.3">
      <c r="A12" s="181" t="s">
        <v>166</v>
      </c>
      <c r="B12" s="182"/>
      <c r="C12" s="76" t="s">
        <v>66</v>
      </c>
      <c r="D12" s="183" t="s">
        <v>167</v>
      </c>
      <c r="E12" s="184"/>
      <c r="F12" s="185"/>
      <c r="G12" s="67">
        <v>2.74</v>
      </c>
      <c r="H12" s="62" t="s">
        <v>91</v>
      </c>
      <c r="I12" s="62" t="s">
        <v>91</v>
      </c>
      <c r="J12" s="62" t="s">
        <v>91</v>
      </c>
      <c r="K12" s="62" t="s">
        <v>91</v>
      </c>
      <c r="L12" s="62" t="s">
        <v>91</v>
      </c>
      <c r="M12" s="62">
        <v>10</v>
      </c>
      <c r="N12" s="62" t="s">
        <v>91</v>
      </c>
      <c r="O12" s="75" t="s">
        <v>91</v>
      </c>
      <c r="P12" s="11"/>
      <c r="Q12" s="71" t="s">
        <v>7</v>
      </c>
      <c r="R12" s="53" t="s">
        <v>40</v>
      </c>
      <c r="S12" s="53" t="s">
        <v>76</v>
      </c>
    </row>
    <row r="13" spans="1:19" s="12" customFormat="1" ht="15" customHeight="1" thickBot="1" x14ac:dyDescent="0.35">
      <c r="A13" s="171"/>
      <c r="B13" s="172"/>
      <c r="C13" s="63"/>
      <c r="D13" s="173"/>
      <c r="E13" s="173"/>
      <c r="F13" s="173"/>
      <c r="G13" s="68"/>
      <c r="H13" s="64"/>
      <c r="I13" s="64"/>
      <c r="J13" s="64"/>
      <c r="K13" s="64"/>
      <c r="L13" s="64"/>
      <c r="M13" s="64"/>
      <c r="N13" s="64"/>
      <c r="O13" s="65"/>
      <c r="P13" s="11"/>
      <c r="Q13" s="71" t="s">
        <v>37</v>
      </c>
      <c r="R13" s="53" t="s">
        <v>38</v>
      </c>
      <c r="S13" s="53" t="s">
        <v>71</v>
      </c>
    </row>
    <row r="14" spans="1:19" ht="15" customHeight="1" thickBot="1" x14ac:dyDescent="0.35">
      <c r="A14" s="174" t="s">
        <v>136</v>
      </c>
      <c r="B14" s="175"/>
      <c r="C14" s="175"/>
      <c r="D14" s="175"/>
      <c r="E14" s="175"/>
      <c r="F14" s="176"/>
      <c r="G14" s="14">
        <f>SUMPRODUCT(G7:G13,D26:D32)/(SUM(D26:D32))</f>
        <v>2.7192000000000003</v>
      </c>
      <c r="H14" s="174" t="s">
        <v>145</v>
      </c>
      <c r="I14" s="175"/>
      <c r="J14" s="176"/>
      <c r="K14" s="14">
        <f>2.65/G14</f>
        <v>0.97455133862900845</v>
      </c>
      <c r="L14" s="174" t="s">
        <v>135</v>
      </c>
      <c r="M14" s="175"/>
      <c r="N14" s="176"/>
      <c r="O14" s="15">
        <f>5*K14</f>
        <v>4.8727566931450426</v>
      </c>
      <c r="Q14" s="72" t="s">
        <v>138</v>
      </c>
      <c r="R14" s="53" t="s">
        <v>39</v>
      </c>
      <c r="S14" s="53" t="s">
        <v>77</v>
      </c>
    </row>
    <row r="15" spans="1:19" ht="15" customHeight="1" thickBot="1" x14ac:dyDescent="0.35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  <c r="Q15" s="73" t="s">
        <v>139</v>
      </c>
      <c r="R15" s="55" t="s">
        <v>42</v>
      </c>
      <c r="S15" s="53" t="s">
        <v>78</v>
      </c>
    </row>
    <row r="16" spans="1:19" ht="15" customHeight="1" x14ac:dyDescent="0.3">
      <c r="A16" s="120" t="s">
        <v>89</v>
      </c>
      <c r="B16" s="88"/>
      <c r="C16" s="88"/>
      <c r="D16" s="121" t="s">
        <v>179</v>
      </c>
      <c r="E16" s="121"/>
      <c r="F16" s="121"/>
      <c r="G16" s="121"/>
      <c r="H16" s="88" t="s">
        <v>56</v>
      </c>
      <c r="I16" s="88"/>
      <c r="J16" s="88"/>
      <c r="K16" s="88"/>
      <c r="L16" s="122" t="s">
        <v>168</v>
      </c>
      <c r="M16" s="122"/>
      <c r="N16" s="122"/>
      <c r="O16" s="123"/>
      <c r="Q16" s="170" t="s">
        <v>146</v>
      </c>
      <c r="R16" s="170"/>
      <c r="S16" s="170"/>
    </row>
    <row r="17" spans="1:19" ht="15" customHeight="1" x14ac:dyDescent="0.3">
      <c r="A17" s="97" t="s">
        <v>123</v>
      </c>
      <c r="B17" s="89"/>
      <c r="C17" s="89"/>
      <c r="D17" s="124" t="s">
        <v>178</v>
      </c>
      <c r="E17" s="124"/>
      <c r="F17" s="124"/>
      <c r="G17" s="124"/>
      <c r="H17" s="89" t="s">
        <v>30</v>
      </c>
      <c r="I17" s="89"/>
      <c r="J17" s="89"/>
      <c r="K17" s="89"/>
      <c r="L17" s="124" t="s">
        <v>105</v>
      </c>
      <c r="M17" s="124"/>
      <c r="N17" s="124"/>
      <c r="O17" s="125"/>
    </row>
    <row r="18" spans="1:19" ht="15" customHeight="1" thickBot="1" x14ac:dyDescent="0.35">
      <c r="A18" s="91" t="s">
        <v>10</v>
      </c>
      <c r="B18" s="82"/>
      <c r="C18" s="82"/>
      <c r="D18" s="108" t="s">
        <v>12</v>
      </c>
      <c r="E18" s="108"/>
      <c r="F18" s="108"/>
      <c r="G18" s="108"/>
      <c r="H18" s="90"/>
      <c r="I18" s="90"/>
      <c r="J18" s="90"/>
      <c r="K18" s="90"/>
      <c r="L18" s="108"/>
      <c r="M18" s="108"/>
      <c r="N18" s="108"/>
      <c r="O18" s="177"/>
      <c r="Q18" s="56" t="s">
        <v>43</v>
      </c>
      <c r="R18" s="56"/>
      <c r="S18" s="56"/>
    </row>
    <row r="19" spans="1:19" ht="15" customHeight="1" x14ac:dyDescent="0.3">
      <c r="A19" s="120" t="s">
        <v>122</v>
      </c>
      <c r="B19" s="88"/>
      <c r="C19" s="88"/>
      <c r="D19" s="178" t="s">
        <v>120</v>
      </c>
      <c r="E19" s="178"/>
      <c r="F19" s="178"/>
      <c r="G19" s="114" t="s">
        <v>121</v>
      </c>
      <c r="H19" s="115"/>
      <c r="I19" s="116"/>
      <c r="J19" s="114" t="s">
        <v>57</v>
      </c>
      <c r="K19" s="115"/>
      <c r="L19" s="116"/>
      <c r="M19" s="114"/>
      <c r="N19" s="115"/>
      <c r="O19" s="117"/>
      <c r="Q19" s="57" t="s">
        <v>31</v>
      </c>
      <c r="R19" s="57" t="s">
        <v>32</v>
      </c>
      <c r="S19" s="57" t="s">
        <v>33</v>
      </c>
    </row>
    <row r="20" spans="1:19" ht="15" customHeight="1" x14ac:dyDescent="0.3">
      <c r="A20" s="97" t="s">
        <v>89</v>
      </c>
      <c r="B20" s="89"/>
      <c r="C20" s="89"/>
      <c r="D20" s="98"/>
      <c r="E20" s="98"/>
      <c r="F20" s="98"/>
      <c r="G20" s="99"/>
      <c r="H20" s="100"/>
      <c r="I20" s="101"/>
      <c r="J20" s="99"/>
      <c r="K20" s="100"/>
      <c r="L20" s="101"/>
      <c r="M20" s="99"/>
      <c r="N20" s="100"/>
      <c r="O20" s="102"/>
      <c r="Q20" s="52" t="s">
        <v>10</v>
      </c>
      <c r="R20" s="53" t="s">
        <v>111</v>
      </c>
      <c r="S20" s="53" t="s">
        <v>99</v>
      </c>
    </row>
    <row r="21" spans="1:19" ht="15" customHeight="1" x14ac:dyDescent="0.3">
      <c r="A21" s="97" t="s">
        <v>90</v>
      </c>
      <c r="B21" s="89"/>
      <c r="C21" s="89"/>
      <c r="D21" s="103"/>
      <c r="E21" s="103"/>
      <c r="F21" s="103"/>
      <c r="G21" s="104" t="s">
        <v>180</v>
      </c>
      <c r="H21" s="105"/>
      <c r="I21" s="106"/>
      <c r="J21" s="104"/>
      <c r="K21" s="105"/>
      <c r="L21" s="106"/>
      <c r="M21" s="104"/>
      <c r="N21" s="105"/>
      <c r="O21" s="107"/>
      <c r="Q21" s="52" t="s">
        <v>10</v>
      </c>
      <c r="R21" s="53" t="s">
        <v>110</v>
      </c>
      <c r="S21" s="53" t="s">
        <v>109</v>
      </c>
    </row>
    <row r="22" spans="1:19" ht="15" customHeight="1" thickBot="1" x14ac:dyDescent="0.35">
      <c r="A22" s="91" t="s">
        <v>119</v>
      </c>
      <c r="B22" s="82"/>
      <c r="C22" s="82"/>
      <c r="D22" s="92"/>
      <c r="E22" s="92"/>
      <c r="F22" s="92"/>
      <c r="G22" s="93">
        <v>0.4</v>
      </c>
      <c r="H22" s="94"/>
      <c r="I22" s="95"/>
      <c r="J22" s="93"/>
      <c r="K22" s="94"/>
      <c r="L22" s="95"/>
      <c r="M22" s="93"/>
      <c r="N22" s="94"/>
      <c r="O22" s="96"/>
      <c r="Q22" s="52" t="s">
        <v>140</v>
      </c>
      <c r="R22" s="55" t="s">
        <v>112</v>
      </c>
      <c r="S22" s="53" t="s">
        <v>79</v>
      </c>
    </row>
    <row r="23" spans="1:19" ht="15" customHeight="1" thickBot="1" x14ac:dyDescent="0.35">
      <c r="A23" s="160" t="s">
        <v>26</v>
      </c>
      <c r="B23" s="112"/>
      <c r="C23" s="112"/>
      <c r="D23" s="112"/>
      <c r="E23" s="112"/>
      <c r="F23" s="113"/>
      <c r="G23" s="112" t="s">
        <v>28</v>
      </c>
      <c r="H23" s="112"/>
      <c r="I23" s="112"/>
      <c r="J23" s="112"/>
      <c r="K23" s="112"/>
      <c r="L23" s="112"/>
      <c r="M23" s="112"/>
      <c r="N23" s="112"/>
      <c r="O23" s="113"/>
      <c r="Q23" s="52" t="s">
        <v>30</v>
      </c>
      <c r="R23" s="53" t="s">
        <v>52</v>
      </c>
      <c r="S23" s="53" t="s">
        <v>51</v>
      </c>
    </row>
    <row r="24" spans="1:19" ht="15" customHeight="1" thickBot="1" x14ac:dyDescent="0.35">
      <c r="A24" s="161" t="s">
        <v>65</v>
      </c>
      <c r="B24" s="162"/>
      <c r="C24" s="165" t="s">
        <v>4</v>
      </c>
      <c r="D24" s="150" t="s">
        <v>13</v>
      </c>
      <c r="E24" s="150"/>
      <c r="F24" s="167"/>
      <c r="G24" s="168" t="s">
        <v>17</v>
      </c>
      <c r="H24" s="169"/>
      <c r="I24" s="16">
        <v>6.3E-2</v>
      </c>
      <c r="J24" s="17">
        <v>0.5</v>
      </c>
      <c r="K24" s="17">
        <v>2</v>
      </c>
      <c r="L24" s="18">
        <v>8</v>
      </c>
      <c r="M24" s="18">
        <v>12.5</v>
      </c>
      <c r="N24" s="18">
        <v>16</v>
      </c>
      <c r="O24" s="19">
        <v>20</v>
      </c>
      <c r="Q24" s="145" t="s">
        <v>117</v>
      </c>
      <c r="R24" s="145"/>
      <c r="S24" s="145"/>
    </row>
    <row r="25" spans="1:19" ht="15" customHeight="1" thickBot="1" x14ac:dyDescent="0.35">
      <c r="A25" s="163"/>
      <c r="B25" s="164"/>
      <c r="C25" s="166"/>
      <c r="D25" s="146" t="s">
        <v>15</v>
      </c>
      <c r="E25" s="146"/>
      <c r="F25" s="20" t="s">
        <v>67</v>
      </c>
      <c r="G25" s="147" t="s">
        <v>18</v>
      </c>
      <c r="H25" s="21" t="s">
        <v>19</v>
      </c>
      <c r="I25" s="22">
        <v>6</v>
      </c>
      <c r="J25" s="8">
        <v>10</v>
      </c>
      <c r="K25" s="8">
        <v>25</v>
      </c>
      <c r="L25" s="8">
        <v>50</v>
      </c>
      <c r="M25" s="8">
        <v>65</v>
      </c>
      <c r="N25" s="8">
        <v>90</v>
      </c>
      <c r="O25" s="10">
        <v>100</v>
      </c>
    </row>
    <row r="26" spans="1:19" ht="15" customHeight="1" thickBot="1" x14ac:dyDescent="0.35">
      <c r="A26" s="149" t="str">
        <f t="shared" ref="A26:A32" si="0">A7</f>
        <v>Halsvik¹</v>
      </c>
      <c r="B26" s="150"/>
      <c r="C26" s="23" t="str">
        <f t="shared" ref="C26:C32" si="1">C7</f>
        <v>0/5</v>
      </c>
      <c r="D26" s="151">
        <v>42</v>
      </c>
      <c r="E26" s="151"/>
      <c r="F26" s="24">
        <f t="shared" ref="F26:F32" si="2">(100-$F$33)*D26/(SUM($D$26:$E$32))</f>
        <v>39.774000000000001</v>
      </c>
      <c r="G26" s="148"/>
      <c r="H26" s="20" t="s">
        <v>20</v>
      </c>
      <c r="I26" s="25">
        <v>12</v>
      </c>
      <c r="J26" s="64">
        <v>30</v>
      </c>
      <c r="K26" s="64">
        <v>50</v>
      </c>
      <c r="L26" s="64">
        <v>80</v>
      </c>
      <c r="M26" s="64">
        <v>95</v>
      </c>
      <c r="N26" s="64">
        <v>100</v>
      </c>
      <c r="O26" s="65"/>
      <c r="Q26" s="56" t="s">
        <v>21</v>
      </c>
    </row>
    <row r="27" spans="1:19" ht="15" customHeight="1" thickBot="1" x14ac:dyDescent="0.35">
      <c r="A27" s="109" t="str">
        <f t="shared" si="0"/>
        <v>Halsvik¹</v>
      </c>
      <c r="B27" s="110"/>
      <c r="C27" s="26" t="str">
        <f t="shared" si="1"/>
        <v>4/10</v>
      </c>
      <c r="D27" s="111">
        <v>11</v>
      </c>
      <c r="E27" s="111"/>
      <c r="F27" s="27">
        <f t="shared" si="2"/>
        <v>10.417</v>
      </c>
      <c r="G27" s="152" t="s">
        <v>1</v>
      </c>
      <c r="H27" s="153"/>
      <c r="I27" s="70">
        <v>9.5</v>
      </c>
      <c r="J27" s="28">
        <v>18</v>
      </c>
      <c r="K27" s="28">
        <v>34</v>
      </c>
      <c r="L27" s="28">
        <v>67</v>
      </c>
      <c r="M27" s="28">
        <v>87</v>
      </c>
      <c r="N27" s="28">
        <v>96</v>
      </c>
      <c r="O27" s="29">
        <v>100</v>
      </c>
      <c r="P27" s="30"/>
      <c r="Q27" s="154" t="s">
        <v>149</v>
      </c>
      <c r="R27" s="155"/>
      <c r="S27" s="156"/>
    </row>
    <row r="28" spans="1:19" ht="15" customHeight="1" thickBot="1" x14ac:dyDescent="0.35">
      <c r="A28" s="109" t="str">
        <f t="shared" si="0"/>
        <v>Halsvik¹</v>
      </c>
      <c r="B28" s="110"/>
      <c r="C28" s="26" t="str">
        <f t="shared" si="1"/>
        <v>6/12</v>
      </c>
      <c r="D28" s="111">
        <v>12</v>
      </c>
      <c r="E28" s="111"/>
      <c r="F28" s="27">
        <f t="shared" si="2"/>
        <v>11.364000000000001</v>
      </c>
      <c r="G28" s="112" t="s">
        <v>25</v>
      </c>
      <c r="H28" s="112"/>
      <c r="I28" s="112"/>
      <c r="J28" s="112"/>
      <c r="K28" s="112"/>
      <c r="L28" s="112"/>
      <c r="M28" s="112"/>
      <c r="N28" s="112"/>
      <c r="O28" s="113"/>
      <c r="Q28" s="140" t="s">
        <v>44</v>
      </c>
      <c r="R28" s="141"/>
      <c r="S28" s="142"/>
    </row>
    <row r="29" spans="1:19" ht="15" customHeight="1" x14ac:dyDescent="0.3">
      <c r="A29" s="109" t="str">
        <f t="shared" si="0"/>
        <v>Halsvik¹</v>
      </c>
      <c r="B29" s="110"/>
      <c r="C29" s="26" t="str">
        <f t="shared" si="1"/>
        <v>11/16</v>
      </c>
      <c r="D29" s="111">
        <v>24</v>
      </c>
      <c r="E29" s="111"/>
      <c r="F29" s="27">
        <f t="shared" si="2"/>
        <v>22.728000000000002</v>
      </c>
      <c r="G29" s="143" t="s">
        <v>94</v>
      </c>
      <c r="H29" s="83" t="s">
        <v>95</v>
      </c>
      <c r="I29" s="83" t="s">
        <v>125</v>
      </c>
      <c r="J29" s="83" t="s">
        <v>126</v>
      </c>
      <c r="K29" s="83" t="s">
        <v>127</v>
      </c>
      <c r="L29" s="83" t="s">
        <v>128</v>
      </c>
      <c r="M29" s="83" t="s">
        <v>129</v>
      </c>
      <c r="N29" s="83" t="s">
        <v>130</v>
      </c>
      <c r="O29" s="157" t="s">
        <v>131</v>
      </c>
    </row>
    <row r="30" spans="1:19" ht="15" customHeight="1" x14ac:dyDescent="0.3">
      <c r="A30" s="109" t="str">
        <f t="shared" si="0"/>
        <v>Tammemäe IV²</v>
      </c>
      <c r="B30" s="110"/>
      <c r="C30" s="26" t="str">
        <f t="shared" si="1"/>
        <v>L 0/4</v>
      </c>
      <c r="D30" s="111">
        <v>5</v>
      </c>
      <c r="E30" s="111"/>
      <c r="F30" s="27">
        <f t="shared" si="2"/>
        <v>4.7350000000000003</v>
      </c>
      <c r="G30" s="144"/>
      <c r="H30" s="84"/>
      <c r="I30" s="84"/>
      <c r="J30" s="84"/>
      <c r="K30" s="84"/>
      <c r="L30" s="84"/>
      <c r="M30" s="84"/>
      <c r="N30" s="84"/>
      <c r="O30" s="158"/>
      <c r="Q30" s="56" t="s">
        <v>113</v>
      </c>
    </row>
    <row r="31" spans="1:19" ht="15" customHeight="1" x14ac:dyDescent="0.3">
      <c r="A31" s="109" t="str">
        <f t="shared" si="0"/>
        <v>KMG OÜ</v>
      </c>
      <c r="B31" s="110"/>
      <c r="C31" s="26" t="str">
        <f t="shared" si="1"/>
        <v>filler</v>
      </c>
      <c r="D31" s="111">
        <v>6</v>
      </c>
      <c r="E31" s="111"/>
      <c r="F31" s="27">
        <f t="shared" si="2"/>
        <v>5.6820000000000004</v>
      </c>
      <c r="G31" s="144"/>
      <c r="H31" s="84"/>
      <c r="I31" s="84"/>
      <c r="J31" s="84"/>
      <c r="K31" s="84"/>
      <c r="L31" s="84"/>
      <c r="M31" s="84"/>
      <c r="N31" s="84"/>
      <c r="O31" s="158"/>
      <c r="Q31" s="57" t="s">
        <v>31</v>
      </c>
      <c r="R31" s="57" t="s">
        <v>32</v>
      </c>
      <c r="S31" s="57" t="s">
        <v>33</v>
      </c>
    </row>
    <row r="32" spans="1:19" ht="15" customHeight="1" thickBot="1" x14ac:dyDescent="0.35">
      <c r="A32" s="159">
        <f t="shared" si="0"/>
        <v>0</v>
      </c>
      <c r="B32" s="146"/>
      <c r="C32" s="31">
        <f t="shared" si="1"/>
        <v>0</v>
      </c>
      <c r="D32" s="132">
        <v>0</v>
      </c>
      <c r="E32" s="132"/>
      <c r="F32" s="32">
        <f t="shared" si="2"/>
        <v>0</v>
      </c>
      <c r="G32" s="144"/>
      <c r="H32" s="84"/>
      <c r="I32" s="84"/>
      <c r="J32" s="84"/>
      <c r="K32" s="84"/>
      <c r="L32" s="84"/>
      <c r="M32" s="84"/>
      <c r="N32" s="84"/>
      <c r="O32" s="158"/>
      <c r="Q32" s="54" t="s">
        <v>60</v>
      </c>
      <c r="R32" s="58" t="s">
        <v>102</v>
      </c>
      <c r="S32" s="55"/>
    </row>
    <row r="33" spans="1:19" ht="15" customHeight="1" x14ac:dyDescent="0.3">
      <c r="A33" s="133" t="s">
        <v>60</v>
      </c>
      <c r="B33" s="134"/>
      <c r="C33" s="134"/>
      <c r="D33" s="134"/>
      <c r="E33" s="134"/>
      <c r="F33" s="33">
        <v>5.3</v>
      </c>
      <c r="G33" s="144"/>
      <c r="H33" s="84"/>
      <c r="I33" s="84"/>
      <c r="J33" s="84"/>
      <c r="K33" s="84"/>
      <c r="L33" s="84"/>
      <c r="M33" s="84"/>
      <c r="N33" s="84"/>
      <c r="O33" s="158"/>
      <c r="Q33" s="54" t="s">
        <v>61</v>
      </c>
      <c r="R33" s="58" t="s">
        <v>104</v>
      </c>
      <c r="S33" s="55" t="s">
        <v>80</v>
      </c>
    </row>
    <row r="34" spans="1:19" ht="15" customHeight="1" thickBot="1" x14ac:dyDescent="0.35">
      <c r="A34" s="135" t="s">
        <v>61</v>
      </c>
      <c r="B34" s="136"/>
      <c r="C34" s="136"/>
      <c r="D34" s="136"/>
      <c r="E34" s="136"/>
      <c r="F34" s="69">
        <v>5.0999999999999996</v>
      </c>
      <c r="G34" s="34">
        <v>2.42</v>
      </c>
      <c r="H34" s="35">
        <v>2.5009999999999999</v>
      </c>
      <c r="I34" s="36">
        <v>3.2</v>
      </c>
      <c r="J34" s="37">
        <v>106</v>
      </c>
      <c r="K34" s="38">
        <v>0.04</v>
      </c>
      <c r="L34" s="39">
        <v>4.2</v>
      </c>
      <c r="M34" s="37">
        <v>36</v>
      </c>
      <c r="N34" s="61" t="s">
        <v>91</v>
      </c>
      <c r="O34" s="59" t="s">
        <v>91</v>
      </c>
      <c r="Q34" s="54"/>
      <c r="R34" s="58" t="s">
        <v>45</v>
      </c>
      <c r="S34" s="55" t="s">
        <v>81</v>
      </c>
    </row>
    <row r="35" spans="1:19" ht="15" customHeight="1" thickBot="1" x14ac:dyDescent="0.35">
      <c r="A35" s="137" t="s">
        <v>16</v>
      </c>
      <c r="B35" s="138"/>
      <c r="C35" s="138"/>
      <c r="D35" s="139">
        <f>IF(SUM(D26:E32)=100,100,SUM(D26:E32))</f>
        <v>100</v>
      </c>
      <c r="E35" s="139"/>
      <c r="F35" s="40">
        <f>IF(SUM(F26:F33)=100,100,SUM(F26:F32))</f>
        <v>100</v>
      </c>
      <c r="G35" s="81" t="s">
        <v>22</v>
      </c>
      <c r="H35" s="82"/>
      <c r="I35" s="41" t="s">
        <v>103</v>
      </c>
      <c r="J35" s="42" t="s">
        <v>115</v>
      </c>
      <c r="K35" s="64" t="s">
        <v>163</v>
      </c>
      <c r="L35" s="64" t="s">
        <v>162</v>
      </c>
      <c r="M35" s="42" t="s">
        <v>164</v>
      </c>
      <c r="N35" s="42" t="s">
        <v>105</v>
      </c>
      <c r="O35" s="60" t="s">
        <v>105</v>
      </c>
      <c r="Q35" s="54" t="s">
        <v>23</v>
      </c>
      <c r="R35" s="58" t="s">
        <v>46</v>
      </c>
      <c r="S35" s="53" t="s">
        <v>82</v>
      </c>
    </row>
    <row r="36" spans="1:19" ht="1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54" t="s">
        <v>24</v>
      </c>
      <c r="R36" s="58" t="s">
        <v>46</v>
      </c>
      <c r="S36" s="53" t="s">
        <v>83</v>
      </c>
    </row>
    <row r="37" spans="1:19" ht="1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74" t="s">
        <v>29</v>
      </c>
      <c r="R37" s="58" t="s">
        <v>47</v>
      </c>
      <c r="S37" s="53" t="s">
        <v>84</v>
      </c>
    </row>
    <row r="38" spans="1:19" ht="1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3" t="s">
        <v>141</v>
      </c>
      <c r="R38" s="58" t="s">
        <v>48</v>
      </c>
      <c r="S38" s="53" t="s">
        <v>85</v>
      </c>
    </row>
    <row r="39" spans="1:19" ht="1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3" t="s">
        <v>142</v>
      </c>
      <c r="R39" s="58" t="s">
        <v>64</v>
      </c>
      <c r="S39" s="55" t="s">
        <v>86</v>
      </c>
    </row>
    <row r="40" spans="1:19" ht="1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3" t="s">
        <v>143</v>
      </c>
      <c r="R40" s="58" t="s">
        <v>62</v>
      </c>
      <c r="S40" s="55" t="s">
        <v>86</v>
      </c>
    </row>
    <row r="41" spans="1:19" ht="1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54" t="s">
        <v>96</v>
      </c>
      <c r="R41" s="58" t="s">
        <v>63</v>
      </c>
      <c r="S41" s="55" t="s">
        <v>100</v>
      </c>
    </row>
    <row r="42" spans="1:19" ht="1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74" t="s">
        <v>0</v>
      </c>
      <c r="R42" s="58" t="s">
        <v>118</v>
      </c>
      <c r="S42" s="55" t="s">
        <v>87</v>
      </c>
    </row>
    <row r="43" spans="1:19" ht="1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4" t="s">
        <v>106</v>
      </c>
      <c r="R43" s="58" t="s">
        <v>144</v>
      </c>
      <c r="S43" s="53" t="s">
        <v>107</v>
      </c>
    </row>
    <row r="44" spans="1:19" ht="1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54" t="s">
        <v>49</v>
      </c>
      <c r="R44" s="58" t="s">
        <v>50</v>
      </c>
      <c r="S44" s="55"/>
    </row>
    <row r="45" spans="1:19" ht="1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126" t="s">
        <v>116</v>
      </c>
      <c r="R45" s="126"/>
      <c r="S45" s="126"/>
    </row>
    <row r="46" spans="1:19" ht="1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ht="1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3"/>
      <c r="R48" s="127" t="s">
        <v>97</v>
      </c>
      <c r="S48" s="128"/>
    </row>
    <row r="49" spans="1:19" ht="1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1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62"/>
      <c r="R50" s="129" t="s">
        <v>108</v>
      </c>
      <c r="S50" s="130"/>
    </row>
    <row r="51" spans="1:19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15" customHeight="1" x14ac:dyDescent="0.3">
      <c r="A52" s="3"/>
      <c r="B52" s="3"/>
      <c r="C52" s="3"/>
      <c r="D52" s="45"/>
      <c r="E52" s="131"/>
      <c r="F52" s="131"/>
      <c r="G52" s="131"/>
      <c r="H52" s="131"/>
      <c r="I52" s="45"/>
      <c r="J52" s="45"/>
      <c r="K52" s="45"/>
      <c r="L52" s="45"/>
      <c r="M52" s="45"/>
      <c r="N52" s="45"/>
      <c r="O52" s="45"/>
      <c r="Q52" s="44"/>
      <c r="R52" s="129" t="s">
        <v>53</v>
      </c>
      <c r="S52" s="130"/>
    </row>
    <row r="53" spans="1:19" ht="15" customHeight="1" x14ac:dyDescent="0.3">
      <c r="A53" s="45" t="s">
        <v>59</v>
      </c>
      <c r="B53" s="45"/>
      <c r="C53" s="46" t="s">
        <v>181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7"/>
    </row>
    <row r="54" spans="1:19" s="51" customFormat="1" ht="15" customHeight="1" x14ac:dyDescent="0.3">
      <c r="A54" s="48"/>
      <c r="B54" s="48"/>
      <c r="C54" s="49" t="s">
        <v>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62">
        <v>25</v>
      </c>
      <c r="R54" s="118" t="s">
        <v>98</v>
      </c>
      <c r="S54" s="119"/>
    </row>
    <row r="55" spans="1:19" ht="15" customHeight="1" x14ac:dyDescent="0.3">
      <c r="A55" s="3"/>
      <c r="B55" s="3"/>
      <c r="C55" s="3" t="s">
        <v>58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ht="15" customHeight="1" x14ac:dyDescent="0.3">
      <c r="A56" s="5" t="s">
        <v>171</v>
      </c>
    </row>
    <row r="57" spans="1:19" ht="15" customHeight="1" x14ac:dyDescent="0.3">
      <c r="A57" s="5" t="s">
        <v>173</v>
      </c>
    </row>
    <row r="58" spans="1:19" ht="15" customHeight="1" x14ac:dyDescent="0.3">
      <c r="A58" s="5" t="s">
        <v>172</v>
      </c>
    </row>
    <row r="59" spans="1:19" ht="15" customHeight="1" x14ac:dyDescent="0.3">
      <c r="A59" s="5" t="s">
        <v>176</v>
      </c>
    </row>
    <row r="60" spans="1:19" ht="15" customHeight="1" x14ac:dyDescent="0.3">
      <c r="A60" s="5" t="s">
        <v>177</v>
      </c>
    </row>
  </sheetData>
  <mergeCells count="115">
    <mergeCell ref="J5:J6"/>
    <mergeCell ref="K5:K6"/>
    <mergeCell ref="L5:L6"/>
    <mergeCell ref="M5:M6"/>
    <mergeCell ref="N5:N6"/>
    <mergeCell ref="O5:O6"/>
    <mergeCell ref="F1:K1"/>
    <mergeCell ref="Q1:S1"/>
    <mergeCell ref="A3:O3"/>
    <mergeCell ref="A4:O4"/>
    <mergeCell ref="A5:B6"/>
    <mergeCell ref="C5:C6"/>
    <mergeCell ref="D5:F6"/>
    <mergeCell ref="G5:G6"/>
    <mergeCell ref="H5:H6"/>
    <mergeCell ref="I5:I6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23:F23"/>
    <mergeCell ref="G23:O23"/>
    <mergeCell ref="A24:B25"/>
    <mergeCell ref="C24:C25"/>
    <mergeCell ref="D24:F24"/>
    <mergeCell ref="G24:H24"/>
    <mergeCell ref="Q16:S16"/>
    <mergeCell ref="A13:B13"/>
    <mergeCell ref="D13:F13"/>
    <mergeCell ref="A14:F14"/>
    <mergeCell ref="H14:J14"/>
    <mergeCell ref="L14:N14"/>
    <mergeCell ref="L18:O18"/>
    <mergeCell ref="A19:C19"/>
    <mergeCell ref="D19:F19"/>
    <mergeCell ref="Q28:S28"/>
    <mergeCell ref="A29:B29"/>
    <mergeCell ref="D29:E29"/>
    <mergeCell ref="G29:G33"/>
    <mergeCell ref="H29:H33"/>
    <mergeCell ref="I29:I33"/>
    <mergeCell ref="J29:J33"/>
    <mergeCell ref="Q24:S24"/>
    <mergeCell ref="D25:E25"/>
    <mergeCell ref="G25:G26"/>
    <mergeCell ref="A26:B26"/>
    <mergeCell ref="D26:E26"/>
    <mergeCell ref="A27:B27"/>
    <mergeCell ref="D27:E27"/>
    <mergeCell ref="G27:H27"/>
    <mergeCell ref="Q27:S27"/>
    <mergeCell ref="M29:M33"/>
    <mergeCell ref="N29:N33"/>
    <mergeCell ref="O29:O33"/>
    <mergeCell ref="A30:B30"/>
    <mergeCell ref="D30:E30"/>
    <mergeCell ref="A31:B31"/>
    <mergeCell ref="D31:E31"/>
    <mergeCell ref="A32:B32"/>
    <mergeCell ref="A28:B28"/>
    <mergeCell ref="D28:E28"/>
    <mergeCell ref="G28:O28"/>
    <mergeCell ref="G19:I19"/>
    <mergeCell ref="J19:L19"/>
    <mergeCell ref="M19:O19"/>
    <mergeCell ref="R54:S54"/>
    <mergeCell ref="A16:C16"/>
    <mergeCell ref="D16:G16"/>
    <mergeCell ref="L16:O16"/>
    <mergeCell ref="A17:C17"/>
    <mergeCell ref="D17:G17"/>
    <mergeCell ref="L17:O17"/>
    <mergeCell ref="Q45:S45"/>
    <mergeCell ref="R48:S48"/>
    <mergeCell ref="R50:S50"/>
    <mergeCell ref="E52:F52"/>
    <mergeCell ref="G52:H52"/>
    <mergeCell ref="R52:S52"/>
    <mergeCell ref="D32:E32"/>
    <mergeCell ref="A33:E33"/>
    <mergeCell ref="A34:E34"/>
    <mergeCell ref="A35:C35"/>
    <mergeCell ref="D35:E35"/>
    <mergeCell ref="G35:H35"/>
    <mergeCell ref="K29:K33"/>
    <mergeCell ref="L29:L33"/>
    <mergeCell ref="A15:O15"/>
    <mergeCell ref="H16:K16"/>
    <mergeCell ref="H17:K17"/>
    <mergeCell ref="H18:K18"/>
    <mergeCell ref="A22:C22"/>
    <mergeCell ref="D22:F22"/>
    <mergeCell ref="G22:I22"/>
    <mergeCell ref="J22:L22"/>
    <mergeCell ref="M22:O22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18:C18"/>
    <mergeCell ref="D18:G18"/>
  </mergeCells>
  <conditionalFormatting sqref="D35">
    <cfRule type="cellIs" dxfId="1" priority="2" stopIfTrue="1" operator="notEqual">
      <formula>100</formula>
    </cfRule>
  </conditionalFormatting>
  <conditionalFormatting sqref="F34:F35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Kaarel Soolo</cp:lastModifiedBy>
  <cp:lastPrinted>2021-05-13T10:05:52Z</cp:lastPrinted>
  <dcterms:created xsi:type="dcterms:W3CDTF">2014-05-23T08:12:45Z</dcterms:created>
  <dcterms:modified xsi:type="dcterms:W3CDTF">2024-05-07T11:35:01Z</dcterms:modified>
</cp:coreProperties>
</file>